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_USAID\AR Phase II\_Program level\FtF for Irmgard\ESA\"/>
    </mc:Choice>
  </mc:AlternateContent>
  <bookViews>
    <workbookView xWindow="120" yWindow="180" windowWidth="24920" windowHeight="11760"/>
  </bookViews>
  <sheets>
    <sheet name="Sheet1" sheetId="1" r:id="rId1"/>
    <sheet name="Sheet2" sheetId="2" r:id="rId2"/>
    <sheet name="Sheet3" sheetId="3" r:id="rId3"/>
  </sheets>
  <calcPr calcId="171027"/>
</workbook>
</file>

<file path=xl/calcChain.xml><?xml version="1.0" encoding="utf-8"?>
<calcChain xmlns="http://schemas.openxmlformats.org/spreadsheetml/2006/main">
  <c r="S13" i="1" l="1"/>
  <c r="S14" i="1"/>
  <c r="S15" i="1"/>
  <c r="S16" i="1"/>
  <c r="S17" i="1"/>
  <c r="S18" i="1"/>
  <c r="S19" i="1"/>
  <c r="S20" i="1"/>
  <c r="S12" i="1"/>
  <c r="R13" i="1"/>
  <c r="R14" i="1"/>
  <c r="R15" i="1"/>
  <c r="R16" i="1"/>
  <c r="R17" i="1"/>
  <c r="R18" i="1"/>
  <c r="R19" i="1"/>
  <c r="R20" i="1"/>
  <c r="R12" i="1"/>
  <c r="E8" i="1" l="1"/>
  <c r="H8" i="1"/>
  <c r="K8" i="1"/>
  <c r="N8" i="1"/>
  <c r="Q8" i="1"/>
  <c r="R8" i="1"/>
  <c r="S8" i="1"/>
  <c r="T8" i="1"/>
  <c r="E9" i="1"/>
  <c r="H9" i="1"/>
  <c r="K9" i="1"/>
  <c r="N9" i="1"/>
  <c r="Q9" i="1"/>
  <c r="R9" i="1"/>
  <c r="S9" i="1"/>
  <c r="T9" i="1"/>
  <c r="E12" i="1"/>
  <c r="H12" i="1"/>
  <c r="K12" i="1"/>
  <c r="N12" i="1"/>
  <c r="Q12" i="1"/>
  <c r="T12" i="1"/>
  <c r="E13" i="1"/>
  <c r="K13" i="1"/>
  <c r="N13" i="1"/>
  <c r="Q13" i="1"/>
  <c r="T13" i="1"/>
  <c r="E14" i="1"/>
  <c r="K14" i="1"/>
  <c r="N14" i="1"/>
  <c r="Q14" i="1"/>
  <c r="T14" i="1"/>
  <c r="K15" i="1"/>
  <c r="N15" i="1"/>
  <c r="Q15" i="1"/>
  <c r="T15" i="1"/>
  <c r="K16" i="1"/>
  <c r="E17" i="1"/>
  <c r="H17" i="1"/>
  <c r="K17" i="1"/>
  <c r="N17" i="1"/>
  <c r="Q17" i="1"/>
  <c r="T17" i="1"/>
  <c r="E18" i="1"/>
  <c r="H18" i="1"/>
  <c r="K18" i="1"/>
  <c r="N18" i="1"/>
  <c r="Q18" i="1"/>
  <c r="T18" i="1"/>
  <c r="E19" i="1"/>
  <c r="H19" i="1"/>
  <c r="K19" i="1"/>
  <c r="Q19" i="1"/>
  <c r="T19" i="1"/>
  <c r="E20" i="1"/>
  <c r="K20" i="1"/>
  <c r="N20" i="1"/>
  <c r="Q20" i="1"/>
  <c r="T20" i="1"/>
</calcChain>
</file>

<file path=xl/sharedStrings.xml><?xml version="1.0" encoding="utf-8"?>
<sst xmlns="http://schemas.openxmlformats.org/spreadsheetml/2006/main" count="71" uniqueCount="56">
  <si>
    <t>Cummulative</t>
  </si>
  <si>
    <t>Indicator</t>
  </si>
  <si>
    <t>Target</t>
  </si>
  <si>
    <t>Actual</t>
  </si>
  <si>
    <t>% Completed</t>
  </si>
  <si>
    <t>Primary Outcome(s)</t>
  </si>
  <si>
    <t>Intermediate outcome(s)</t>
  </si>
  <si>
    <t>Output(s)</t>
  </si>
  <si>
    <t>Project Name: Transforming Key Production Systems: Maize Mixed East and Southern Africa</t>
  </si>
  <si>
    <t xml:space="preserve">Project Manager: Hoeschle-Zeledon, Irmgard 
</t>
  </si>
  <si>
    <t>Total Budget ($): 23,991,209.54</t>
  </si>
  <si>
    <t xml:space="preserve">% Spent: PROMIS: 81.90 , Annual Report: </t>
  </si>
  <si>
    <t>% of time spent : 88.43</t>
  </si>
  <si>
    <t>Number of new technologies or management practices in in Phase I: under research as a result of USG assistance</t>
  </si>
  <si>
    <t>Number of new technologies or management practices in  Phase III: made available for transfer as a result of USG assistance</t>
  </si>
  <si>
    <t>4.5.2(39): Number of technologies or management practices in one of the following phases of development: (Phase I/II/III) (S)</t>
  </si>
  <si>
    <t>Number of new technologies or management practices in Phase II: under field testing as a result of USG assistance</t>
  </si>
  <si>
    <t>EG.3.2-20: (4.5.2-42) Number of for-profit private enterprises, producers organizations, water users associations, women’s groups, trade and business associations and community-b ased organizations (CBOs) that applied improved organiza tion-level technologies or management practices with USG assistance (RAA) (WOG)</t>
  </si>
  <si>
    <t>Comments 2015</t>
  </si>
  <si>
    <t>Comments 2016</t>
  </si>
  <si>
    <t>For Malawi: soil fertility improving technologies were very popular among farmers; some farmers had limited land and could not expand area of baby trials as we had anticipated. For Tanzania: good management of Maize Lethal Necrosis (MLN) pressure is usually achieved with late planting. To get fields for late planting was difficult because many farmers wanted to plant early (between Mid-December and Mid-January). We managed to find fields for MLN technologies but not as targeted; beyond our planned demonstration fields targeting 30 hectares, a proportion of farmers who attended sensitization/training took up some of the practices.</t>
  </si>
  <si>
    <t>For Malawi: new farmers joined the action result under CIAT bean technology initiative. For Tanzania: a large number of farmers who were not considered when setting targets but who attended sensitization/training took up some of the practices. These extra farmers are assumed to make up to 25% of the 339 sensitized/trained farmers; we increased our research efforts; the interest of the farmers and producer organizations to use the postharvest technologies tested by Africa RISING (Technology demand) was higher than initially anticipated.</t>
  </si>
  <si>
    <t xml:space="preserve"> For Malawi: we had increased interest in training from government personnel in the 2 districts we are implementing activities. For Tanzania: we did not have a target but managed to train 22 people (16 males and 6 females). Also, much fewer men (84) compared to the number of women (101) attended sensitization meetings organized in Matufa village. This was unexpected and may be due to women groups playing a key role in this village. </t>
  </si>
  <si>
    <t>For Tanzania: we targeted profit making private enterprises but such enterprises are not many in the rural areas where the technologies were being tested.</t>
  </si>
  <si>
    <t>For Tanzania: we did not have a target but four public-private partnerships were formed as a result of FTF assistance.</t>
  </si>
  <si>
    <t>For Tanzania: we increased our research efforts; the interest of the farmers and producer organizations to use the postharvest technologies tested by Africa RISING  (Technology demand) was higher than initially anticipated.</t>
  </si>
  <si>
    <t xml:space="preserve">For Tanzania: we did not have a target but managed to initiate five technologies. Also, the testing of relay-cropping of lablab was included for soil protection. </t>
  </si>
  <si>
    <t>For Tanzania: This did not apply to MLN technologies</t>
  </si>
  <si>
    <t>The number of participants per village in each group increased as many farmers were interested and demanding to join. Mobilization of farming communities into groups such as soil erosion control groups, soil water management groups and groups for fodder tress management etc. may explain increased number of participants.</t>
  </si>
  <si>
    <t xml:space="preserve">The number of those trained on pre and post harvest aflatoxin management practices was exceeded because a training of trainers was organized twice in Chipata in which all interested lead farmers in Chitandika block along with their farmers and over 25 extension officers from the district were invited to attend. In addition, the selection of new farmers in the districts of Kasungula and Sesheke to replace those whose fields were disqualified due to drought meant new trainings had to be conducted. 
We trained 50 farmer trainers and 8 extension staff in ration formulation using the forage choppers. These Farmer trainers are to train fellow farmers at village level. Data has not yet been collected on how many farmers have been trained by the farmer trainers. The new technologies tested has increased resilient for participating households and thus triggered the numbers of farmers experimenting best bet options in their own baby plots. The number has also increased due to attractive post-harvest technologies. 
</t>
  </si>
  <si>
    <t>More efforts needed to engage private sector in the semi-arid areas of central Tanzania due high demand required for building resiliency.</t>
  </si>
  <si>
    <t>Being semi-arid areas mapping of motivated private sector was of paramount importance.</t>
  </si>
  <si>
    <t xml:space="preserve">Scaling projects in Tanzania (NAFAKA) and Zambia can explain the increased number </t>
  </si>
  <si>
    <t>Scaling projects in Tanzania (NAFAKA) and Zambia were able to increase the number of farmers applying improved technologies. The Introduced feed processing technology (the chopper), attracted more farmers than the project anticipated. The new technologies tested has increased resilient for participating households and thus triggered the numbers of farmers experimenting best bet options in their own baby plots.</t>
  </si>
  <si>
    <t xml:space="preserve">Farmers expanded their acreages through saved legume seed.  Lead farmers demonstration plots and field days trigered more farmers to adopt use of new technologies as  result of increased crop and livestock productivity. </t>
  </si>
  <si>
    <t>EG.3.2-4: (4.5.2-11) Number of for-profit private enterprises, producers’ organizations, water users’ associations, women's groups, trade and business associations, and community-based organizations (CBOs) receiving USG food security- related organizational development assistance (RAA) (WOG)</t>
  </si>
  <si>
    <t>EG.3.2-18: (4.5.2-2). Number of hectares under improved technologies or management practices as  a result of USG assistance</t>
  </si>
  <si>
    <t>EG.3.2-17: (4.5.2-5) . Number of farmers and others who have applied new technologies or management practices as a result of USG assistance</t>
  </si>
  <si>
    <t>EG.3.2-1: (4.5.2-7). Number of individuals who have received USG supported short-term agricultural sector productivity or food security training</t>
  </si>
  <si>
    <t>4.5.2(12): Number of public-private partnerships formed as a result of FTF assistance</t>
  </si>
  <si>
    <t>4.5.2(27): Number of members of producer organizations and community based organizations receiving USG assistance</t>
  </si>
  <si>
    <t>Data As of January 2012 -December 2016.</t>
  </si>
  <si>
    <t>Comments 2014</t>
  </si>
  <si>
    <t>Comments 2013</t>
  </si>
  <si>
    <t>Comments 2012</t>
  </si>
  <si>
    <t>We covered more farmers fields than previously anticipated: Included work in Long and Sabillo</t>
  </si>
  <si>
    <t>Materials on farm resulting in farmers reallocating their researved land for fodder to food crops. We anticipated a drop-out of some beneficiaries from the previous year but given the enormous benefits observed from demonstration plots, this did not happen hence the increase in target (same number as for2013)</t>
  </si>
  <si>
    <t>Some of the invited females were claimed to be represented by their husbands</t>
  </si>
  <si>
    <t xml:space="preserve">3 technologies viz: improved seed varieties, healthy seedlings and ICPM have so far been promoted. Training in the 4th technology (i.e., postharvest handling technologies) was in progress at the time of reporting </t>
  </si>
  <si>
    <t>Targets were conservatively reported. A number of new technologies were included into the project in the course of the season such us climbing beans for Tanzania in different combinations. also a number of pre- and post-harvest practices to manage aflatoxin were included.</t>
  </si>
  <si>
    <t>No updated targets were provided for this indicator because it was not expected that there would be already areas under new technologies. The acreage is due mainly to some farmers testing new crop (bean) varieties.</t>
  </si>
  <si>
    <t>Many more training activities were carried out which reached more farmers than expected. Targets for some partners were not available initially.</t>
  </si>
  <si>
    <t>Targets were a rough estimate with missing data from some partners.</t>
  </si>
  <si>
    <t>Partners in charge of seed multiplication did not provide initial targets.</t>
  </si>
  <si>
    <t>The target was conservative because we did not have targets from all partners.</t>
  </si>
  <si>
    <t>Targets for some partners were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</si>
</sst>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0"/>
      <color theme="1"/>
      <name val="Times New Roman"/>
      <family val="1"/>
    </font>
    <font>
      <b/>
      <sz val="10"/>
      <color rgb="FF000000"/>
      <name val="Times New Roman"/>
      <family val="1"/>
    </font>
    <font>
      <sz val="10"/>
      <color theme="1"/>
      <name val="Times New Roman"/>
      <family val="1"/>
    </font>
    <font>
      <sz val="8"/>
      <color rgb="FF000000"/>
      <name val="Arial"/>
      <family val="2"/>
    </font>
    <font>
      <b/>
      <sz val="11"/>
      <color theme="1"/>
      <name val="Times New Roman"/>
      <family val="1"/>
    </font>
    <font>
      <b/>
      <sz val="11"/>
      <color rgb="FFFF0000"/>
      <name val="Times New Roman"/>
      <family val="1"/>
    </font>
    <font>
      <sz val="9"/>
      <name val="Arial"/>
      <family val="2"/>
    </font>
    <font>
      <sz val="11"/>
      <color theme="1"/>
      <name val="Times New Roman"/>
      <family val="1"/>
    </font>
    <font>
      <sz val="10"/>
      <name val="Times New Roman"/>
      <family val="1"/>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tint="-9.9978637043366805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5">
    <xf numFmtId="0" fontId="0" fillId="0" borderId="0" xfId="0"/>
    <xf numFmtId="9" fontId="0" fillId="0" borderId="0" xfId="0" applyNumberFormat="1"/>
    <xf numFmtId="0" fontId="0" fillId="0" borderId="0" xfId="0" applyFont="1"/>
    <xf numFmtId="9" fontId="0" fillId="0" borderId="0" xfId="0" applyNumberFormat="1" applyFont="1"/>
    <xf numFmtId="0" fontId="0" fillId="0" borderId="0" xfId="0" applyFont="1" applyAlignment="1"/>
    <xf numFmtId="0" fontId="1" fillId="0" borderId="1" xfId="0" applyFont="1" applyBorder="1" applyAlignment="1">
      <alignment vertical="top"/>
    </xf>
    <xf numFmtId="9" fontId="1" fillId="0" borderId="1" xfId="0" applyNumberFormat="1" applyFont="1" applyBorder="1" applyAlignment="1">
      <alignment vertical="top"/>
    </xf>
    <xf numFmtId="0" fontId="2" fillId="0" borderId="0" xfId="0" applyFont="1" applyBorder="1" applyAlignment="1">
      <alignment horizontal="left" vertical="top"/>
    </xf>
    <xf numFmtId="0" fontId="1" fillId="0" borderId="2" xfId="0" applyFont="1" applyBorder="1" applyAlignment="1">
      <alignment vertical="top"/>
    </xf>
    <xf numFmtId="9" fontId="1" fillId="0" borderId="2" xfId="0" applyNumberFormat="1" applyFont="1" applyBorder="1" applyAlignment="1">
      <alignment vertical="top"/>
    </xf>
    <xf numFmtId="10" fontId="1" fillId="4" borderId="4" xfId="0" applyNumberFormat="1" applyFont="1" applyFill="1" applyBorder="1" applyAlignment="1">
      <alignment horizontal="center" vertical="center"/>
    </xf>
    <xf numFmtId="0" fontId="0" fillId="0" borderId="0" xfId="0" applyFont="1" applyAlignment="1">
      <alignment vertical="center"/>
    </xf>
    <xf numFmtId="0" fontId="2" fillId="0" borderId="1" xfId="0" applyFont="1" applyBorder="1" applyAlignment="1">
      <alignment horizontal="left" vertical="top"/>
    </xf>
    <xf numFmtId="0" fontId="1" fillId="4" borderId="4" xfId="0" applyFont="1" applyFill="1" applyBorder="1" applyAlignment="1">
      <alignment horizontal="center" vertical="center"/>
    </xf>
    <xf numFmtId="0" fontId="1" fillId="0" borderId="1" xfId="0" applyFont="1" applyBorder="1" applyAlignment="1">
      <alignment horizontal="left" vertical="top"/>
    </xf>
    <xf numFmtId="0" fontId="1" fillId="0" borderId="2" xfId="0" applyFont="1" applyBorder="1" applyAlignment="1">
      <alignment horizontal="left" vertical="top"/>
    </xf>
    <xf numFmtId="0" fontId="0" fillId="0" borderId="0" xfId="0" applyFont="1" applyAlignment="1">
      <alignment horizontal="left"/>
    </xf>
    <xf numFmtId="0" fontId="0" fillId="0" borderId="0" xfId="0" applyAlignment="1">
      <alignment horizontal="left"/>
    </xf>
    <xf numFmtId="0" fontId="1" fillId="4" borderId="8" xfId="0" applyFont="1" applyFill="1" applyBorder="1" applyAlignment="1">
      <alignment horizontal="center"/>
    </xf>
    <xf numFmtId="9" fontId="1" fillId="4" borderId="8" xfId="0" applyNumberFormat="1" applyFont="1" applyFill="1" applyBorder="1" applyAlignment="1">
      <alignment horizontal="center" wrapText="1"/>
    </xf>
    <xf numFmtId="0" fontId="1" fillId="4" borderId="8" xfId="0" applyFont="1" applyFill="1" applyBorder="1" applyAlignment="1">
      <alignment horizontal="center" wrapText="1"/>
    </xf>
    <xf numFmtId="0" fontId="3" fillId="0" borderId="8" xfId="0" applyFont="1" applyBorder="1" applyAlignment="1">
      <alignment vertical="center" wrapText="1"/>
    </xf>
    <xf numFmtId="1" fontId="3" fillId="0" borderId="8" xfId="0" applyNumberFormat="1" applyFont="1" applyFill="1" applyBorder="1" applyAlignment="1">
      <alignment horizontal="right" vertical="center" wrapText="1"/>
    </xf>
    <xf numFmtId="9" fontId="3" fillId="2" borderId="8" xfId="0" applyNumberFormat="1" applyFont="1" applyFill="1" applyBorder="1" applyAlignment="1">
      <alignment horizontal="center" vertical="center" wrapText="1"/>
    </xf>
    <xf numFmtId="3" fontId="3" fillId="0" borderId="8" xfId="0" applyNumberFormat="1" applyFont="1" applyFill="1" applyBorder="1" applyAlignment="1">
      <alignment horizontal="right" vertical="center" wrapText="1"/>
    </xf>
    <xf numFmtId="1" fontId="3" fillId="2" borderId="8" xfId="0" applyNumberFormat="1" applyFont="1" applyFill="1" applyBorder="1" applyAlignment="1">
      <alignment horizontal="center" vertical="center"/>
    </xf>
    <xf numFmtId="1" fontId="3" fillId="2" borderId="8"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3" borderId="8" xfId="0" applyFont="1" applyFill="1" applyBorder="1" applyAlignment="1">
      <alignment vertical="center" wrapText="1"/>
    </xf>
    <xf numFmtId="0" fontId="3" fillId="0" borderId="8" xfId="0" applyFont="1" applyBorder="1" applyAlignment="1">
      <alignment vertical="center"/>
    </xf>
    <xf numFmtId="0" fontId="3" fillId="0" borderId="8" xfId="0" applyFont="1" applyBorder="1" applyAlignment="1">
      <alignment horizontal="center" vertical="center"/>
    </xf>
    <xf numFmtId="0" fontId="3" fillId="2" borderId="8" xfId="0" applyFont="1" applyFill="1" applyBorder="1" applyAlignment="1">
      <alignment vertical="center"/>
    </xf>
    <xf numFmtId="3" fontId="7" fillId="0" borderId="8" xfId="0" applyNumberFormat="1" applyFont="1" applyFill="1" applyBorder="1" applyAlignment="1">
      <alignment horizontal="right" vertical="center" wrapText="1"/>
    </xf>
    <xf numFmtId="9" fontId="3" fillId="0" borderId="8" xfId="0" applyNumberFormat="1" applyFont="1" applyFill="1" applyBorder="1" applyAlignment="1">
      <alignment horizontal="center" vertical="center" wrapText="1"/>
    </xf>
    <xf numFmtId="1" fontId="3" fillId="0" borderId="8" xfId="0" applyNumberFormat="1" applyFont="1" applyFill="1" applyBorder="1" applyAlignment="1">
      <alignment horizontal="center" vertical="center"/>
    </xf>
    <xf numFmtId="1" fontId="3" fillId="0" borderId="8" xfId="0" applyNumberFormat="1" applyFont="1" applyFill="1" applyBorder="1" applyAlignment="1">
      <alignment horizontal="center" vertical="center" wrapText="1"/>
    </xf>
    <xf numFmtId="0" fontId="3" fillId="0" borderId="8" xfId="0" applyFont="1" applyBorder="1" applyAlignment="1">
      <alignment horizontal="left" vertical="center" wrapText="1"/>
    </xf>
    <xf numFmtId="1" fontId="4" fillId="0" borderId="8" xfId="0" applyNumberFormat="1" applyFont="1" applyFill="1" applyBorder="1" applyAlignment="1">
      <alignment horizontal="right" vertical="center" wrapText="1"/>
    </xf>
    <xf numFmtId="0" fontId="3" fillId="4" borderId="3" xfId="0" applyFont="1" applyFill="1" applyBorder="1" applyAlignment="1">
      <alignment horizontal="left"/>
    </xf>
    <xf numFmtId="0" fontId="1" fillId="4" borderId="9" xfId="0" applyFont="1" applyFill="1" applyBorder="1" applyAlignment="1">
      <alignment horizontal="left"/>
    </xf>
    <xf numFmtId="0" fontId="1" fillId="2" borderId="9" xfId="0" applyFont="1" applyFill="1" applyBorder="1" applyAlignment="1">
      <alignment horizontal="left" vertical="center"/>
    </xf>
    <xf numFmtId="0" fontId="3" fillId="2"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1" fillId="0" borderId="9" xfId="0" applyFont="1" applyBorder="1" applyAlignment="1">
      <alignment horizontal="left" vertical="center"/>
    </xf>
    <xf numFmtId="0" fontId="3" fillId="0" borderId="10" xfId="0" applyFont="1" applyBorder="1" applyAlignment="1">
      <alignment horizontal="center" vertical="center"/>
    </xf>
    <xf numFmtId="0" fontId="3" fillId="0" borderId="10"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vertical="center" wrapText="1"/>
    </xf>
    <xf numFmtId="0" fontId="3" fillId="0" borderId="11" xfId="0" applyFont="1" applyBorder="1" applyAlignment="1">
      <alignment horizontal="left" vertical="center"/>
    </xf>
    <xf numFmtId="0" fontId="3" fillId="0" borderId="12" xfId="0" applyFont="1" applyFill="1" applyBorder="1" applyAlignment="1">
      <alignment vertical="center" wrapText="1"/>
    </xf>
    <xf numFmtId="1" fontId="3" fillId="0" borderId="12" xfId="0" applyNumberFormat="1" applyFont="1" applyFill="1" applyBorder="1" applyAlignment="1">
      <alignment horizontal="right" vertical="center" wrapText="1"/>
    </xf>
    <xf numFmtId="9" fontId="3" fillId="2" borderId="12" xfId="0" applyNumberFormat="1" applyFont="1" applyFill="1" applyBorder="1" applyAlignment="1">
      <alignment horizontal="center" vertical="center" wrapText="1"/>
    </xf>
    <xf numFmtId="1" fontId="3" fillId="0" borderId="12" xfId="0" applyNumberFormat="1" applyFont="1" applyFill="1" applyBorder="1" applyAlignment="1">
      <alignment horizontal="center" vertical="center"/>
    </xf>
    <xf numFmtId="1" fontId="3" fillId="0" borderId="12" xfId="0" applyNumberFormat="1" applyFont="1" applyFill="1" applyBorder="1" applyAlignment="1">
      <alignment horizontal="center" vertical="center" wrapText="1"/>
    </xf>
    <xf numFmtId="0" fontId="3" fillId="0" borderId="12" xfId="0" applyFont="1" applyBorder="1" applyAlignment="1">
      <alignment vertical="center" wrapText="1"/>
    </xf>
    <xf numFmtId="0" fontId="3" fillId="0" borderId="13" xfId="0" applyFont="1" applyBorder="1" applyAlignment="1">
      <alignment vertical="center" wrapText="1"/>
    </xf>
    <xf numFmtId="0" fontId="9" fillId="0" borderId="8" xfId="0" applyFont="1" applyFill="1" applyBorder="1" applyAlignment="1">
      <alignment horizontal="left" vertical="center" wrapText="1"/>
    </xf>
    <xf numFmtId="0" fontId="9" fillId="0" borderId="8" xfId="0" applyFont="1" applyFill="1" applyBorder="1" applyAlignment="1">
      <alignment horizontal="left" vertical="top" wrapText="1"/>
    </xf>
    <xf numFmtId="0" fontId="3" fillId="0" borderId="0" xfId="0" applyFont="1"/>
    <xf numFmtId="0" fontId="8" fillId="0" borderId="0" xfId="0" applyFont="1"/>
    <xf numFmtId="0" fontId="8" fillId="0" borderId="0" xfId="0" applyFont="1" applyAlignment="1"/>
    <xf numFmtId="0" fontId="8" fillId="0" borderId="0" xfId="0" applyFont="1" applyAlignment="1">
      <alignment vertical="center"/>
    </xf>
    <xf numFmtId="0" fontId="9" fillId="0" borderId="12" xfId="0" applyFont="1" applyFill="1" applyBorder="1" applyAlignment="1">
      <alignment horizontal="left" vertical="center" wrapText="1"/>
    </xf>
    <xf numFmtId="0" fontId="6" fillId="0" borderId="6" xfId="0" applyFont="1" applyBorder="1" applyAlignment="1">
      <alignment horizontal="left" vertical="center" wrapText="1"/>
    </xf>
    <xf numFmtId="0" fontId="5" fillId="0" borderId="7" xfId="0" applyFont="1" applyBorder="1" applyAlignment="1">
      <alignment horizontal="left" vertical="center" wrapText="1"/>
    </xf>
    <xf numFmtId="0" fontId="1" fillId="4" borderId="4" xfId="0" applyFont="1" applyFill="1" applyBorder="1" applyAlignment="1">
      <alignment horizontal="center" vertical="center"/>
    </xf>
    <xf numFmtId="0" fontId="1" fillId="4" borderId="8" xfId="0" applyFont="1" applyFill="1" applyBorder="1" applyAlignment="1">
      <alignment horizontal="center" vertical="center"/>
    </xf>
    <xf numFmtId="0" fontId="3" fillId="0" borderId="10" xfId="0" applyFont="1" applyBorder="1" applyAlignment="1">
      <alignment horizontal="center" vertical="center" wrapText="1"/>
    </xf>
    <xf numFmtId="0" fontId="1" fillId="4" borderId="5"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1" fontId="1" fillId="4" borderId="4" xfId="0" applyNumberFormat="1" applyFont="1" applyFill="1" applyBorder="1" applyAlignment="1">
      <alignment horizontal="center" vertical="center"/>
    </xf>
    <xf numFmtId="17" fontId="1" fillId="4" borderId="4"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abSelected="1" workbookViewId="0">
      <pane xSplit="2" ySplit="7" topLeftCell="C8" activePane="bottomRight" state="frozen"/>
      <selection pane="topRight" activeCell="C1" sqref="C1"/>
      <selection pane="bottomLeft" activeCell="A8" sqref="A8"/>
      <selection pane="bottomRight" activeCell="D8" sqref="D8"/>
    </sheetView>
  </sheetViews>
  <sheetFormatPr defaultRowHeight="14.5" x14ac:dyDescent="0.35"/>
  <cols>
    <col min="1" max="1" width="15.453125" style="17" customWidth="1"/>
    <col min="2" max="2" width="36.90625" customWidth="1"/>
    <col min="3" max="4" width="5.90625" customWidth="1"/>
    <col min="5" max="5" width="11.54296875" style="1" customWidth="1"/>
    <col min="6" max="7" width="5.90625" customWidth="1"/>
    <col min="8" max="8" width="11.54296875" style="1" customWidth="1"/>
    <col min="9" max="10" width="5.90625" customWidth="1"/>
    <col min="11" max="11" width="11.54296875" style="1" customWidth="1"/>
    <col min="12" max="13" width="5.90625" customWidth="1"/>
    <col min="14" max="14" width="11.54296875" style="1" customWidth="1"/>
    <col min="15" max="16" width="5.90625" customWidth="1"/>
    <col min="17" max="17" width="11.54296875" style="1" customWidth="1"/>
    <col min="18" max="19" width="5.90625" customWidth="1"/>
    <col min="20" max="21" width="11.7265625" style="1" customWidth="1"/>
    <col min="22" max="22" width="50.90625" style="59" customWidth="1"/>
    <col min="23" max="23" width="45.453125" style="59" customWidth="1"/>
    <col min="24" max="24" width="41" style="59" customWidth="1"/>
    <col min="25" max="25" width="69.81640625" style="59" customWidth="1"/>
    <col min="26" max="26" width="67.453125" style="59" customWidth="1"/>
    <col min="27" max="27" width="8.7265625" style="60"/>
  </cols>
  <sheetData>
    <row r="1" spans="1:27" x14ac:dyDescent="0.35">
      <c r="A1" s="64" t="s">
        <v>41</v>
      </c>
      <c r="B1" s="65"/>
      <c r="C1" s="5"/>
      <c r="D1" s="5"/>
      <c r="E1" s="6"/>
      <c r="F1" s="5"/>
      <c r="G1" s="5"/>
      <c r="H1" s="6"/>
      <c r="I1" s="5"/>
      <c r="J1" s="5"/>
      <c r="K1" s="6"/>
      <c r="L1" s="5"/>
      <c r="M1" s="5"/>
      <c r="N1" s="6"/>
      <c r="O1" s="5"/>
      <c r="P1" s="5"/>
      <c r="Q1" s="6"/>
      <c r="R1" s="5"/>
      <c r="S1" s="5"/>
      <c r="T1" s="6"/>
      <c r="U1" s="6"/>
      <c r="V1" s="5"/>
      <c r="W1" s="5"/>
      <c r="X1" s="5"/>
      <c r="Y1" s="5"/>
      <c r="Z1" s="5"/>
    </row>
    <row r="2" spans="1:27" x14ac:dyDescent="0.35">
      <c r="A2" s="14" t="s">
        <v>8</v>
      </c>
      <c r="B2" s="5"/>
      <c r="C2" s="5"/>
      <c r="D2" s="5"/>
      <c r="E2" s="6"/>
      <c r="F2" s="5"/>
      <c r="G2" s="5"/>
      <c r="H2" s="6"/>
      <c r="I2" s="5"/>
      <c r="J2" s="5"/>
      <c r="K2" s="6"/>
      <c r="L2" s="5"/>
      <c r="M2" s="5"/>
      <c r="N2" s="6"/>
      <c r="O2" s="5"/>
      <c r="P2" s="5"/>
      <c r="Q2" s="6"/>
      <c r="R2" s="5"/>
      <c r="S2" s="5"/>
      <c r="T2" s="6"/>
      <c r="U2" s="6"/>
      <c r="V2" s="5"/>
      <c r="W2" s="5"/>
      <c r="X2" s="5"/>
      <c r="Y2" s="5"/>
      <c r="Z2" s="5"/>
    </row>
    <row r="3" spans="1:27" x14ac:dyDescent="0.35">
      <c r="A3" s="71" t="s">
        <v>9</v>
      </c>
      <c r="B3" s="72"/>
      <c r="C3" s="72"/>
      <c r="D3" s="72"/>
      <c r="E3" s="72"/>
      <c r="F3" s="72"/>
      <c r="G3" s="72"/>
      <c r="H3" s="72"/>
      <c r="I3" s="72"/>
      <c r="J3" s="72"/>
      <c r="K3" s="72"/>
      <c r="L3" s="72"/>
      <c r="M3" s="72"/>
      <c r="N3" s="72"/>
      <c r="O3" s="72"/>
      <c r="P3" s="72"/>
      <c r="Q3" s="72"/>
      <c r="R3" s="72"/>
      <c r="S3" s="72"/>
      <c r="T3" s="72"/>
      <c r="U3" s="72"/>
      <c r="V3" s="72"/>
      <c r="W3" s="72"/>
      <c r="X3" s="72"/>
      <c r="Y3" s="72"/>
      <c r="Z3" s="7"/>
    </row>
    <row r="4" spans="1:27" x14ac:dyDescent="0.35">
      <c r="A4" s="12" t="s">
        <v>10</v>
      </c>
      <c r="B4" s="5"/>
      <c r="C4" s="5"/>
      <c r="D4" s="5"/>
      <c r="E4" s="6"/>
      <c r="F4" s="5"/>
      <c r="G4" s="5"/>
      <c r="H4" s="6"/>
      <c r="I4" s="5"/>
      <c r="J4" s="5"/>
      <c r="K4" s="6"/>
      <c r="L4" s="5"/>
      <c r="M4" s="5"/>
      <c r="N4" s="6"/>
      <c r="O4" s="5"/>
      <c r="P4" s="5"/>
      <c r="Q4" s="6"/>
      <c r="R4" s="5"/>
      <c r="S4" s="5"/>
      <c r="T4" s="6"/>
      <c r="U4" s="6"/>
      <c r="V4" s="5"/>
      <c r="W4" s="5"/>
      <c r="X4" s="5"/>
      <c r="Y4" s="5"/>
      <c r="Z4" s="5"/>
    </row>
    <row r="5" spans="1:27" ht="15" thickBot="1" x14ac:dyDescent="0.4">
      <c r="A5" s="15" t="s">
        <v>11</v>
      </c>
      <c r="B5" s="8" t="s">
        <v>12</v>
      </c>
      <c r="C5" s="8"/>
      <c r="D5" s="8"/>
      <c r="E5" s="9"/>
      <c r="F5" s="8"/>
      <c r="G5" s="8"/>
      <c r="H5" s="9"/>
      <c r="I5" s="8"/>
      <c r="J5" s="8"/>
      <c r="K5" s="9"/>
      <c r="L5" s="8"/>
      <c r="M5" s="8"/>
      <c r="N5" s="9"/>
      <c r="O5" s="8"/>
      <c r="P5" s="8"/>
      <c r="Q5" s="9"/>
      <c r="R5" s="8"/>
      <c r="S5" s="8"/>
      <c r="T5" s="9"/>
      <c r="U5" s="9"/>
      <c r="V5" s="8"/>
      <c r="W5" s="8"/>
      <c r="X5" s="8"/>
      <c r="Y5" s="8"/>
      <c r="Z5" s="8"/>
    </row>
    <row r="6" spans="1:27" s="2" customFormat="1" ht="24" customHeight="1" x14ac:dyDescent="0.35">
      <c r="A6" s="39"/>
      <c r="B6" s="10"/>
      <c r="C6" s="73">
        <v>2012</v>
      </c>
      <c r="D6" s="73"/>
      <c r="E6" s="73"/>
      <c r="F6" s="73">
        <v>2013</v>
      </c>
      <c r="G6" s="73"/>
      <c r="H6" s="73"/>
      <c r="I6" s="73">
        <v>2014</v>
      </c>
      <c r="J6" s="73"/>
      <c r="K6" s="73"/>
      <c r="L6" s="73">
        <v>2015</v>
      </c>
      <c r="M6" s="73"/>
      <c r="N6" s="73"/>
      <c r="O6" s="74">
        <v>42614</v>
      </c>
      <c r="P6" s="66"/>
      <c r="Q6" s="66"/>
      <c r="R6" s="66" t="s">
        <v>0</v>
      </c>
      <c r="S6" s="66"/>
      <c r="T6" s="66"/>
      <c r="U6" s="13"/>
      <c r="V6" s="66" t="s">
        <v>44</v>
      </c>
      <c r="W6" s="66" t="s">
        <v>43</v>
      </c>
      <c r="X6" s="66" t="s">
        <v>42</v>
      </c>
      <c r="Y6" s="66" t="s">
        <v>18</v>
      </c>
      <c r="Z6" s="69" t="s">
        <v>19</v>
      </c>
      <c r="AA6" s="60"/>
    </row>
    <row r="7" spans="1:27" s="4" customFormat="1" ht="27.5" customHeight="1" x14ac:dyDescent="0.35">
      <c r="A7" s="40" t="s">
        <v>5</v>
      </c>
      <c r="B7" s="18" t="s">
        <v>1</v>
      </c>
      <c r="C7" s="18" t="s">
        <v>2</v>
      </c>
      <c r="D7" s="18" t="s">
        <v>3</v>
      </c>
      <c r="E7" s="19" t="s">
        <v>4</v>
      </c>
      <c r="F7" s="18" t="s">
        <v>2</v>
      </c>
      <c r="G7" s="18" t="s">
        <v>3</v>
      </c>
      <c r="H7" s="19" t="s">
        <v>4</v>
      </c>
      <c r="I7" s="18" t="s">
        <v>2</v>
      </c>
      <c r="J7" s="18" t="s">
        <v>3</v>
      </c>
      <c r="K7" s="19" t="s">
        <v>4</v>
      </c>
      <c r="L7" s="18" t="s">
        <v>2</v>
      </c>
      <c r="M7" s="18" t="s">
        <v>3</v>
      </c>
      <c r="N7" s="19" t="s">
        <v>4</v>
      </c>
      <c r="O7" s="18" t="s">
        <v>2</v>
      </c>
      <c r="P7" s="18" t="s">
        <v>3</v>
      </c>
      <c r="Q7" s="19" t="s">
        <v>4</v>
      </c>
      <c r="R7" s="18" t="s">
        <v>2</v>
      </c>
      <c r="S7" s="20" t="s">
        <v>3</v>
      </c>
      <c r="T7" s="19" t="s">
        <v>4</v>
      </c>
      <c r="U7" s="19"/>
      <c r="V7" s="67"/>
      <c r="W7" s="67"/>
      <c r="X7" s="67"/>
      <c r="Y7" s="67"/>
      <c r="Z7" s="70"/>
      <c r="AA7" s="61"/>
    </row>
    <row r="8" spans="1:27" s="11" customFormat="1" ht="76.5" customHeight="1" x14ac:dyDescent="0.35">
      <c r="A8" s="41"/>
      <c r="B8" s="21" t="s">
        <v>36</v>
      </c>
      <c r="C8" s="22">
        <v>100</v>
      </c>
      <c r="D8" s="22">
        <v>41</v>
      </c>
      <c r="E8" s="23">
        <f>D8/C8</f>
        <v>0.41</v>
      </c>
      <c r="F8" s="22">
        <v>112.15</v>
      </c>
      <c r="G8" s="22">
        <v>214.85000000000002</v>
      </c>
      <c r="H8" s="23">
        <f>G8/F8</f>
        <v>1.9157378510922871</v>
      </c>
      <c r="I8" s="22">
        <v>512</v>
      </c>
      <c r="J8" s="22">
        <v>866</v>
      </c>
      <c r="K8" s="23">
        <f>J8/I8</f>
        <v>1.69140625</v>
      </c>
      <c r="L8" s="22">
        <v>741</v>
      </c>
      <c r="M8" s="22">
        <v>648</v>
      </c>
      <c r="N8" s="23">
        <f>(M8/L8)</f>
        <v>0.87449392712550611</v>
      </c>
      <c r="O8" s="24">
        <v>1080</v>
      </c>
      <c r="P8" s="24">
        <v>1824</v>
      </c>
      <c r="Q8" s="23">
        <f>P8/O8</f>
        <v>1.6888888888888889</v>
      </c>
      <c r="R8" s="25">
        <f>L8+O8</f>
        <v>1821</v>
      </c>
      <c r="S8" s="26">
        <f>M8+P8</f>
        <v>2472</v>
      </c>
      <c r="T8" s="23">
        <f>S8/R8</f>
        <v>1.3574958813838551</v>
      </c>
      <c r="U8" s="23"/>
      <c r="V8" s="57" t="s">
        <v>50</v>
      </c>
      <c r="W8" s="27"/>
      <c r="X8" s="27" t="s">
        <v>45</v>
      </c>
      <c r="Y8" s="27" t="s">
        <v>20</v>
      </c>
      <c r="Z8" s="42" t="s">
        <v>34</v>
      </c>
      <c r="AA8" s="62"/>
    </row>
    <row r="9" spans="1:27" s="11" customFormat="1" ht="76.5" customHeight="1" x14ac:dyDescent="0.35">
      <c r="A9" s="41"/>
      <c r="B9" s="21" t="s">
        <v>37</v>
      </c>
      <c r="C9" s="24">
        <v>1600</v>
      </c>
      <c r="D9" s="24">
        <v>1925</v>
      </c>
      <c r="E9" s="23">
        <f t="shared" ref="E9:E20" si="0">D9/C9</f>
        <v>1.203125</v>
      </c>
      <c r="F9" s="24">
        <v>3598</v>
      </c>
      <c r="G9" s="24">
        <v>568</v>
      </c>
      <c r="H9" s="23">
        <f t="shared" ref="H9:H19" si="1">G9/F9</f>
        <v>0.15786548082267926</v>
      </c>
      <c r="I9" s="24">
        <v>5486</v>
      </c>
      <c r="J9" s="24">
        <v>1595</v>
      </c>
      <c r="K9" s="23">
        <f t="shared" ref="K9:K20" si="2">J9/I9</f>
        <v>0.29074006562158222</v>
      </c>
      <c r="L9" s="24">
        <v>3940</v>
      </c>
      <c r="M9" s="24">
        <v>2573</v>
      </c>
      <c r="N9" s="23">
        <f t="shared" ref="N9:N20" si="3">(M9/L9)</f>
        <v>0.65304568527918783</v>
      </c>
      <c r="O9" s="24">
        <v>3729</v>
      </c>
      <c r="P9" s="24">
        <v>32666</v>
      </c>
      <c r="Q9" s="23">
        <f t="shared" ref="Q9:Q15" si="4">P9/O9</f>
        <v>8.75998927326361</v>
      </c>
      <c r="R9" s="25">
        <f t="shared" ref="R9" si="5">L9+O9</f>
        <v>7669</v>
      </c>
      <c r="S9" s="26">
        <f t="shared" ref="S9" si="6">M9+P9</f>
        <v>35239</v>
      </c>
      <c r="T9" s="23">
        <f t="shared" ref="T9:T20" si="7">S9/R9</f>
        <v>4.5949928282696568</v>
      </c>
      <c r="U9" s="23"/>
      <c r="V9" s="57" t="s">
        <v>51</v>
      </c>
      <c r="W9" s="27"/>
      <c r="X9" s="27" t="s">
        <v>46</v>
      </c>
      <c r="Y9" s="27" t="s">
        <v>21</v>
      </c>
      <c r="Z9" s="43" t="s">
        <v>33</v>
      </c>
      <c r="AA9" s="62"/>
    </row>
    <row r="10" spans="1:27" s="11" customFormat="1" ht="20.5" customHeight="1" x14ac:dyDescent="0.35">
      <c r="A10" s="44" t="s">
        <v>6</v>
      </c>
      <c r="B10" s="29"/>
      <c r="C10" s="30"/>
      <c r="D10" s="31"/>
      <c r="E10" s="23"/>
      <c r="F10" s="30"/>
      <c r="G10" s="31"/>
      <c r="H10" s="23"/>
      <c r="I10" s="30"/>
      <c r="J10" s="31"/>
      <c r="K10" s="23"/>
      <c r="L10" s="30"/>
      <c r="M10" s="31"/>
      <c r="N10" s="23"/>
      <c r="O10" s="31"/>
      <c r="P10" s="31"/>
      <c r="Q10" s="23"/>
      <c r="R10" s="25"/>
      <c r="S10" s="26"/>
      <c r="T10" s="23"/>
      <c r="U10" s="23"/>
      <c r="V10" s="31"/>
      <c r="W10" s="31"/>
      <c r="X10" s="31"/>
      <c r="Y10" s="31"/>
      <c r="Z10" s="45"/>
      <c r="AA10" s="62"/>
    </row>
    <row r="11" spans="1:27" s="11" customFormat="1" ht="20.5" customHeight="1" x14ac:dyDescent="0.35">
      <c r="A11" s="44" t="s">
        <v>7</v>
      </c>
      <c r="B11" s="32"/>
      <c r="C11" s="30"/>
      <c r="D11" s="30"/>
      <c r="E11" s="23"/>
      <c r="F11" s="30"/>
      <c r="G11" s="30"/>
      <c r="H11" s="23"/>
      <c r="I11" s="30"/>
      <c r="J11" s="30"/>
      <c r="K11" s="23"/>
      <c r="L11" s="30"/>
      <c r="M11" s="30"/>
      <c r="N11" s="23"/>
      <c r="O11" s="30"/>
      <c r="P11" s="30"/>
      <c r="Q11" s="23"/>
      <c r="R11" s="25"/>
      <c r="S11" s="26"/>
      <c r="T11" s="23"/>
      <c r="U11" s="23"/>
      <c r="V11" s="30"/>
      <c r="W11" s="30"/>
      <c r="X11" s="30"/>
      <c r="Y11" s="30"/>
      <c r="Z11" s="46"/>
      <c r="AA11" s="62"/>
    </row>
    <row r="12" spans="1:27" s="11" customFormat="1" ht="76.5" customHeight="1" x14ac:dyDescent="0.35">
      <c r="A12" s="47"/>
      <c r="B12" s="21" t="s">
        <v>38</v>
      </c>
      <c r="C12" s="33">
        <v>2450</v>
      </c>
      <c r="D12" s="33">
        <v>8107</v>
      </c>
      <c r="E12" s="34">
        <f t="shared" si="0"/>
        <v>3.3089795918367346</v>
      </c>
      <c r="F12" s="24">
        <v>1680</v>
      </c>
      <c r="G12" s="24">
        <v>1974</v>
      </c>
      <c r="H12" s="34">
        <f t="shared" si="1"/>
        <v>1.175</v>
      </c>
      <c r="I12" s="24">
        <v>3920</v>
      </c>
      <c r="J12" s="24">
        <v>3457</v>
      </c>
      <c r="K12" s="34">
        <f t="shared" si="2"/>
        <v>0.88188775510204087</v>
      </c>
      <c r="L12" s="24">
        <v>8474</v>
      </c>
      <c r="M12" s="24">
        <v>1793</v>
      </c>
      <c r="N12" s="34">
        <f t="shared" si="3"/>
        <v>0.21158838801038471</v>
      </c>
      <c r="O12" s="24">
        <v>2405</v>
      </c>
      <c r="P12" s="24">
        <v>9627</v>
      </c>
      <c r="Q12" s="34">
        <f t="shared" si="4"/>
        <v>4.0029106029106032</v>
      </c>
      <c r="R12" s="35">
        <f>C12+F12+I12+L12+O12</f>
        <v>18929</v>
      </c>
      <c r="S12" s="36">
        <f>D12+G12+J12+M12+P12</f>
        <v>24958</v>
      </c>
      <c r="T12" s="34">
        <f t="shared" si="7"/>
        <v>1.3185059960906544</v>
      </c>
      <c r="U12" s="34"/>
      <c r="V12" s="57" t="s">
        <v>52</v>
      </c>
      <c r="W12" s="21"/>
      <c r="X12" s="21" t="s">
        <v>47</v>
      </c>
      <c r="Y12" s="21" t="s">
        <v>22</v>
      </c>
      <c r="Z12" s="48" t="s">
        <v>29</v>
      </c>
      <c r="AA12" s="62"/>
    </row>
    <row r="13" spans="1:27" s="11" customFormat="1" ht="76.5" customHeight="1" x14ac:dyDescent="0.35">
      <c r="A13" s="47"/>
      <c r="B13" s="21" t="s">
        <v>35</v>
      </c>
      <c r="C13" s="22">
        <v>5</v>
      </c>
      <c r="D13" s="22">
        <v>15</v>
      </c>
      <c r="E13" s="23">
        <f t="shared" si="0"/>
        <v>3</v>
      </c>
      <c r="F13" s="22">
        <v>0</v>
      </c>
      <c r="G13" s="22">
        <v>3</v>
      </c>
      <c r="H13" s="23"/>
      <c r="I13" s="22">
        <v>25</v>
      </c>
      <c r="J13" s="22">
        <v>10</v>
      </c>
      <c r="K13" s="23">
        <f t="shared" si="2"/>
        <v>0.4</v>
      </c>
      <c r="L13" s="22">
        <v>13</v>
      </c>
      <c r="M13" s="22">
        <v>15</v>
      </c>
      <c r="N13" s="23">
        <f t="shared" si="3"/>
        <v>1.1538461538461537</v>
      </c>
      <c r="O13" s="22">
        <v>17</v>
      </c>
      <c r="P13" s="22">
        <v>89</v>
      </c>
      <c r="Q13" s="23">
        <f t="shared" si="4"/>
        <v>5.2352941176470589</v>
      </c>
      <c r="R13" s="35">
        <f t="shared" ref="R13:R20" si="8">C13+F13+I13+L13+O13</f>
        <v>60</v>
      </c>
      <c r="S13" s="36">
        <f t="shared" ref="S13:S20" si="9">D13+G13+J13+M13+P13</f>
        <v>132</v>
      </c>
      <c r="T13" s="23">
        <f t="shared" si="7"/>
        <v>2.2000000000000002</v>
      </c>
      <c r="U13" s="23"/>
      <c r="V13" s="58" t="s">
        <v>53</v>
      </c>
      <c r="W13" s="21"/>
      <c r="X13" s="21"/>
      <c r="Y13" s="21" t="s">
        <v>23</v>
      </c>
      <c r="Z13" s="43" t="s">
        <v>30</v>
      </c>
      <c r="AA13" s="62"/>
    </row>
    <row r="14" spans="1:27" s="11" customFormat="1" ht="76.5" customHeight="1" x14ac:dyDescent="0.35">
      <c r="A14" s="47"/>
      <c r="B14" s="21" t="s">
        <v>39</v>
      </c>
      <c r="C14" s="22">
        <v>5</v>
      </c>
      <c r="D14" s="22">
        <v>5</v>
      </c>
      <c r="E14" s="23">
        <f t="shared" si="0"/>
        <v>1</v>
      </c>
      <c r="F14" s="22">
        <v>0</v>
      </c>
      <c r="G14" s="22">
        <v>7</v>
      </c>
      <c r="H14" s="23"/>
      <c r="I14" s="22">
        <v>16</v>
      </c>
      <c r="J14" s="22">
        <v>5</v>
      </c>
      <c r="K14" s="23">
        <f t="shared" si="2"/>
        <v>0.3125</v>
      </c>
      <c r="L14" s="22">
        <v>4</v>
      </c>
      <c r="M14" s="22">
        <v>9</v>
      </c>
      <c r="N14" s="23">
        <f t="shared" si="3"/>
        <v>2.25</v>
      </c>
      <c r="O14" s="22">
        <v>12</v>
      </c>
      <c r="P14" s="22">
        <v>17</v>
      </c>
      <c r="Q14" s="23">
        <f t="shared" si="4"/>
        <v>1.4166666666666667</v>
      </c>
      <c r="R14" s="35">
        <f t="shared" si="8"/>
        <v>37</v>
      </c>
      <c r="S14" s="36">
        <f t="shared" si="9"/>
        <v>43</v>
      </c>
      <c r="T14" s="23">
        <f t="shared" si="7"/>
        <v>1.1621621621621621</v>
      </c>
      <c r="U14" s="23"/>
      <c r="V14" s="30"/>
      <c r="W14" s="30"/>
      <c r="X14" s="30"/>
      <c r="Y14" s="30" t="s">
        <v>24</v>
      </c>
      <c r="Z14" s="43" t="s">
        <v>31</v>
      </c>
      <c r="AA14" s="62"/>
    </row>
    <row r="15" spans="1:27" s="11" customFormat="1" ht="76.5" customHeight="1" x14ac:dyDescent="0.35">
      <c r="A15" s="47"/>
      <c r="B15" s="21" t="s">
        <v>40</v>
      </c>
      <c r="C15" s="33">
        <v>407</v>
      </c>
      <c r="D15" s="33">
        <v>482</v>
      </c>
      <c r="E15" s="33">
        <v>482</v>
      </c>
      <c r="F15" s="22">
        <v>0</v>
      </c>
      <c r="G15" s="22">
        <v>0</v>
      </c>
      <c r="H15" s="23"/>
      <c r="I15" s="22">
        <v>56</v>
      </c>
      <c r="J15" s="22">
        <v>173</v>
      </c>
      <c r="K15" s="23">
        <f t="shared" si="2"/>
        <v>3.0892857142857144</v>
      </c>
      <c r="L15" s="22">
        <v>10</v>
      </c>
      <c r="M15" s="22">
        <v>205</v>
      </c>
      <c r="N15" s="23">
        <f t="shared" si="3"/>
        <v>20.5</v>
      </c>
      <c r="O15" s="22">
        <v>256</v>
      </c>
      <c r="P15" s="24">
        <v>2192</v>
      </c>
      <c r="Q15" s="23">
        <f t="shared" si="4"/>
        <v>8.5625</v>
      </c>
      <c r="R15" s="35">
        <f t="shared" si="8"/>
        <v>729</v>
      </c>
      <c r="S15" s="36">
        <f t="shared" si="9"/>
        <v>3052</v>
      </c>
      <c r="T15" s="23">
        <f t="shared" si="7"/>
        <v>4.1865569272976684</v>
      </c>
      <c r="U15" s="23"/>
      <c r="V15" s="58" t="s">
        <v>54</v>
      </c>
      <c r="W15" s="30"/>
      <c r="X15" s="30"/>
      <c r="Y15" s="30" t="s">
        <v>25</v>
      </c>
      <c r="Z15" s="43" t="s">
        <v>28</v>
      </c>
      <c r="AA15" s="62"/>
    </row>
    <row r="16" spans="1:27" s="11" customFormat="1" ht="76.5" customHeight="1" x14ac:dyDescent="0.35">
      <c r="A16" s="47"/>
      <c r="B16" s="37" t="s">
        <v>15</v>
      </c>
      <c r="C16" s="30"/>
      <c r="D16" s="30"/>
      <c r="E16" s="23"/>
      <c r="F16" s="30"/>
      <c r="G16" s="30"/>
      <c r="H16" s="23"/>
      <c r="I16" s="30"/>
      <c r="J16" s="30"/>
      <c r="K16" s="23" t="e">
        <f t="shared" si="2"/>
        <v>#DIV/0!</v>
      </c>
      <c r="L16" s="30"/>
      <c r="M16" s="30"/>
      <c r="N16" s="23"/>
      <c r="O16" s="21"/>
      <c r="P16" s="21"/>
      <c r="Q16" s="23"/>
      <c r="R16" s="35">
        <f t="shared" si="8"/>
        <v>0</v>
      </c>
      <c r="S16" s="36">
        <f t="shared" si="9"/>
        <v>0</v>
      </c>
      <c r="T16" s="23"/>
      <c r="U16" s="23"/>
      <c r="V16" s="58" t="s">
        <v>55</v>
      </c>
      <c r="W16" s="57" t="s">
        <v>49</v>
      </c>
      <c r="X16" s="28" t="s">
        <v>48</v>
      </c>
      <c r="Y16" s="30" t="s">
        <v>26</v>
      </c>
      <c r="Z16" s="43"/>
      <c r="AA16" s="62"/>
    </row>
    <row r="17" spans="1:27" s="11" customFormat="1" ht="76.5" customHeight="1" x14ac:dyDescent="0.35">
      <c r="A17" s="47"/>
      <c r="B17" s="37" t="s">
        <v>13</v>
      </c>
      <c r="C17" s="22">
        <v>20</v>
      </c>
      <c r="D17" s="22">
        <v>13</v>
      </c>
      <c r="E17" s="23">
        <f t="shared" si="0"/>
        <v>0.65</v>
      </c>
      <c r="F17" s="22">
        <v>8</v>
      </c>
      <c r="G17" s="22">
        <v>40</v>
      </c>
      <c r="H17" s="23">
        <f t="shared" si="1"/>
        <v>5</v>
      </c>
      <c r="I17" s="22">
        <v>81</v>
      </c>
      <c r="J17" s="22">
        <v>4</v>
      </c>
      <c r="K17" s="23">
        <f t="shared" si="2"/>
        <v>4.9382716049382713E-2</v>
      </c>
      <c r="L17" s="22">
        <v>2</v>
      </c>
      <c r="M17" s="22">
        <v>5</v>
      </c>
      <c r="N17" s="23">
        <f t="shared" si="3"/>
        <v>2.5</v>
      </c>
      <c r="O17" s="38">
        <v>5</v>
      </c>
      <c r="P17" s="38">
        <v>56</v>
      </c>
      <c r="Q17" s="23">
        <f>P17/O17</f>
        <v>11.2</v>
      </c>
      <c r="R17" s="35">
        <f t="shared" si="8"/>
        <v>116</v>
      </c>
      <c r="S17" s="36">
        <f t="shared" si="9"/>
        <v>118</v>
      </c>
      <c r="T17" s="23">
        <f>S17/R17</f>
        <v>1.0172413793103448</v>
      </c>
      <c r="U17" s="23"/>
      <c r="V17" s="30"/>
      <c r="W17" s="30"/>
      <c r="X17" s="30"/>
      <c r="Y17" s="30"/>
      <c r="Z17" s="68" t="s">
        <v>32</v>
      </c>
      <c r="AA17" s="62"/>
    </row>
    <row r="18" spans="1:27" s="11" customFormat="1" ht="76.5" customHeight="1" x14ac:dyDescent="0.35">
      <c r="A18" s="47"/>
      <c r="B18" s="37" t="s">
        <v>16</v>
      </c>
      <c r="C18" s="22">
        <v>10</v>
      </c>
      <c r="D18" s="22">
        <v>5</v>
      </c>
      <c r="E18" s="23">
        <f t="shared" si="0"/>
        <v>0.5</v>
      </c>
      <c r="F18" s="22">
        <v>6</v>
      </c>
      <c r="G18" s="22">
        <v>39</v>
      </c>
      <c r="H18" s="23">
        <f t="shared" si="1"/>
        <v>6.5</v>
      </c>
      <c r="I18" s="22">
        <v>81</v>
      </c>
      <c r="J18" s="22">
        <v>12</v>
      </c>
      <c r="K18" s="23">
        <f t="shared" si="2"/>
        <v>0.14814814814814814</v>
      </c>
      <c r="L18" s="22">
        <v>11</v>
      </c>
      <c r="M18" s="22">
        <v>9</v>
      </c>
      <c r="N18" s="23">
        <f t="shared" si="3"/>
        <v>0.81818181818181823</v>
      </c>
      <c r="O18" s="38">
        <v>8</v>
      </c>
      <c r="P18" s="38">
        <v>69</v>
      </c>
      <c r="Q18" s="23">
        <f>P18/O18</f>
        <v>8.625</v>
      </c>
      <c r="R18" s="35">
        <f t="shared" si="8"/>
        <v>116</v>
      </c>
      <c r="S18" s="36">
        <f t="shared" si="9"/>
        <v>134</v>
      </c>
      <c r="T18" s="23">
        <f t="shared" si="7"/>
        <v>1.1551724137931034</v>
      </c>
      <c r="U18" s="23"/>
      <c r="V18" s="30"/>
      <c r="W18" s="30"/>
      <c r="X18" s="30"/>
      <c r="Y18" s="30"/>
      <c r="Z18" s="68"/>
      <c r="AA18" s="62"/>
    </row>
    <row r="19" spans="1:27" s="11" customFormat="1" ht="76.5" customHeight="1" x14ac:dyDescent="0.35">
      <c r="A19" s="47"/>
      <c r="B19" s="37" t="s">
        <v>14</v>
      </c>
      <c r="C19" s="22">
        <v>5</v>
      </c>
      <c r="D19" s="22">
        <v>22</v>
      </c>
      <c r="E19" s="23">
        <f t="shared" si="0"/>
        <v>4.4000000000000004</v>
      </c>
      <c r="F19" s="22">
        <v>3</v>
      </c>
      <c r="G19" s="22">
        <v>2</v>
      </c>
      <c r="H19" s="23">
        <f t="shared" si="1"/>
        <v>0.66666666666666663</v>
      </c>
      <c r="I19" s="22">
        <v>26</v>
      </c>
      <c r="J19" s="22">
        <v>4</v>
      </c>
      <c r="K19" s="23">
        <f t="shared" si="2"/>
        <v>0.15384615384615385</v>
      </c>
      <c r="L19" s="22">
        <v>0</v>
      </c>
      <c r="M19" s="22">
        <v>8</v>
      </c>
      <c r="N19" s="23"/>
      <c r="O19" s="38">
        <v>9</v>
      </c>
      <c r="P19" s="38">
        <v>45</v>
      </c>
      <c r="Q19" s="23">
        <f>P19/O19</f>
        <v>5</v>
      </c>
      <c r="R19" s="35">
        <f t="shared" si="8"/>
        <v>43</v>
      </c>
      <c r="S19" s="36">
        <f t="shared" si="9"/>
        <v>81</v>
      </c>
      <c r="T19" s="23">
        <f t="shared" si="7"/>
        <v>1.8837209302325582</v>
      </c>
      <c r="U19" s="23"/>
      <c r="V19" s="30"/>
      <c r="W19" s="30"/>
      <c r="X19" s="30"/>
      <c r="Y19" s="30"/>
      <c r="Z19" s="68"/>
      <c r="AA19" s="62"/>
    </row>
    <row r="20" spans="1:27" s="11" customFormat="1" ht="89" customHeight="1" thickBot="1" x14ac:dyDescent="0.4">
      <c r="A20" s="49"/>
      <c r="B20" s="50" t="s">
        <v>17</v>
      </c>
      <c r="C20" s="51">
        <v>8</v>
      </c>
      <c r="D20" s="51">
        <v>26</v>
      </c>
      <c r="E20" s="52">
        <f t="shared" si="0"/>
        <v>3.25</v>
      </c>
      <c r="F20" s="51"/>
      <c r="G20" s="51"/>
      <c r="H20" s="52"/>
      <c r="I20" s="51">
        <v>5</v>
      </c>
      <c r="J20" s="51">
        <v>6</v>
      </c>
      <c r="K20" s="52">
        <f t="shared" si="2"/>
        <v>1.2</v>
      </c>
      <c r="L20" s="51">
        <v>3</v>
      </c>
      <c r="M20" s="51">
        <v>23</v>
      </c>
      <c r="N20" s="52">
        <f t="shared" si="3"/>
        <v>7.666666666666667</v>
      </c>
      <c r="O20" s="51">
        <v>27</v>
      </c>
      <c r="P20" s="51">
        <v>12</v>
      </c>
      <c r="Q20" s="52">
        <f>P20/O20</f>
        <v>0.44444444444444442</v>
      </c>
      <c r="R20" s="53">
        <f t="shared" si="8"/>
        <v>43</v>
      </c>
      <c r="S20" s="54">
        <f t="shared" si="9"/>
        <v>67</v>
      </c>
      <c r="T20" s="52">
        <f t="shared" si="7"/>
        <v>1.558139534883721</v>
      </c>
      <c r="U20" s="52"/>
      <c r="V20" s="55"/>
      <c r="W20" s="63"/>
      <c r="X20" s="55"/>
      <c r="Y20" s="55" t="s">
        <v>27</v>
      </c>
      <c r="Z20" s="56"/>
      <c r="AA20" s="62"/>
    </row>
    <row r="21" spans="1:27" s="2" customFormat="1" x14ac:dyDescent="0.35">
      <c r="A21" s="16"/>
      <c r="E21" s="3"/>
      <c r="H21" s="3"/>
      <c r="K21" s="3"/>
      <c r="N21" s="3"/>
      <c r="Q21" s="3"/>
      <c r="T21" s="3"/>
      <c r="U21" s="3"/>
      <c r="V21" s="59"/>
      <c r="W21" s="59"/>
      <c r="X21" s="59"/>
      <c r="Y21" s="59"/>
      <c r="Z21" s="59"/>
      <c r="AA21" s="60"/>
    </row>
    <row r="22" spans="1:27" s="2" customFormat="1" x14ac:dyDescent="0.35">
      <c r="A22" s="16"/>
      <c r="E22" s="3"/>
      <c r="H22" s="3"/>
      <c r="K22" s="3"/>
      <c r="N22" s="3"/>
      <c r="Q22" s="3"/>
      <c r="T22" s="3"/>
      <c r="U22" s="3"/>
      <c r="V22" s="59"/>
      <c r="W22" s="59"/>
      <c r="X22" s="59"/>
      <c r="Y22" s="59"/>
      <c r="Z22" s="59"/>
      <c r="AA22" s="60"/>
    </row>
    <row r="23" spans="1:27" s="2" customFormat="1" x14ac:dyDescent="0.35">
      <c r="A23" s="16"/>
      <c r="E23" s="3"/>
      <c r="H23" s="3"/>
      <c r="K23" s="3"/>
      <c r="N23" s="3"/>
      <c r="Q23" s="3"/>
      <c r="T23" s="3"/>
      <c r="U23" s="3"/>
      <c r="V23" s="59"/>
      <c r="W23" s="59"/>
      <c r="X23" s="59"/>
      <c r="Y23" s="59"/>
      <c r="Z23" s="59"/>
      <c r="AA23" s="60"/>
    </row>
    <row r="24" spans="1:27" s="2" customFormat="1" x14ac:dyDescent="0.35">
      <c r="A24" s="16"/>
      <c r="E24" s="3"/>
      <c r="H24" s="3"/>
      <c r="K24" s="3"/>
      <c r="N24" s="3"/>
      <c r="Q24" s="3"/>
      <c r="T24" s="3"/>
      <c r="U24" s="3"/>
      <c r="V24" s="59"/>
      <c r="W24" s="59"/>
      <c r="X24" s="59"/>
      <c r="Y24" s="59"/>
      <c r="Z24" s="59"/>
      <c r="AA24" s="60"/>
    </row>
    <row r="25" spans="1:27" s="2" customFormat="1" x14ac:dyDescent="0.35">
      <c r="A25" s="16"/>
      <c r="E25" s="3"/>
      <c r="H25" s="3"/>
      <c r="K25" s="3"/>
      <c r="N25" s="3"/>
      <c r="Q25" s="3"/>
      <c r="T25" s="3"/>
      <c r="U25" s="3"/>
      <c r="V25" s="59"/>
      <c r="W25" s="59"/>
      <c r="X25" s="59"/>
      <c r="Y25" s="59"/>
      <c r="Z25" s="59"/>
      <c r="AA25" s="60"/>
    </row>
    <row r="26" spans="1:27" s="2" customFormat="1" x14ac:dyDescent="0.35">
      <c r="A26" s="16"/>
      <c r="E26" s="3"/>
      <c r="H26" s="3"/>
      <c r="K26" s="3"/>
      <c r="N26" s="3"/>
      <c r="Q26" s="3"/>
      <c r="T26" s="3"/>
      <c r="U26" s="3"/>
      <c r="V26" s="59"/>
      <c r="W26" s="59"/>
      <c r="X26" s="59"/>
      <c r="Y26" s="59"/>
      <c r="Z26" s="59"/>
      <c r="AA26" s="60"/>
    </row>
  </sheetData>
  <mergeCells count="14">
    <mergeCell ref="A1:B1"/>
    <mergeCell ref="X6:X7"/>
    <mergeCell ref="W6:W7"/>
    <mergeCell ref="V6:V7"/>
    <mergeCell ref="Z17:Z19"/>
    <mergeCell ref="Z6:Z7"/>
    <mergeCell ref="A3:Y3"/>
    <mergeCell ref="L6:N6"/>
    <mergeCell ref="O6:Q6"/>
    <mergeCell ref="R6:T6"/>
    <mergeCell ref="Y6:Y7"/>
    <mergeCell ref="I6:K6"/>
    <mergeCell ref="F6:H6"/>
    <mergeCell ref="C6:E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Babalola elizabeth</dc:creator>
  <cp:lastModifiedBy>Haile, B.</cp:lastModifiedBy>
  <dcterms:created xsi:type="dcterms:W3CDTF">2017-01-17T12:42:45Z</dcterms:created>
  <dcterms:modified xsi:type="dcterms:W3CDTF">2017-03-13T15:27:12Z</dcterms:modified>
</cp:coreProperties>
</file>